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9720" windowHeight="6150" activeTab="1"/>
  </bookViews>
  <sheets>
    <sheet name="funciones" sheetId="1" r:id="rId1"/>
    <sheet name="gráfico" sheetId="2" r:id="rId2"/>
  </sheets>
  <calcPr calcId="124519"/>
</workbook>
</file>

<file path=xl/calcChain.xml><?xml version="1.0" encoding="utf-8"?>
<calcChain xmlns="http://schemas.openxmlformats.org/spreadsheetml/2006/main">
  <c r="M12" i="1"/>
  <c r="M3"/>
  <c r="M4"/>
  <c r="M5"/>
  <c r="M6"/>
  <c r="M7"/>
  <c r="M8"/>
  <c r="M9"/>
  <c r="M10"/>
  <c r="M11"/>
  <c r="M2"/>
  <c r="L12"/>
  <c r="L3"/>
  <c r="L4"/>
  <c r="L5"/>
  <c r="L6"/>
  <c r="L7"/>
  <c r="L8"/>
  <c r="L9"/>
  <c r="L10"/>
  <c r="L11"/>
  <c r="L2"/>
  <c r="J12"/>
  <c r="K12" s="1"/>
  <c r="K3"/>
  <c r="K4"/>
  <c r="K5"/>
  <c r="K6"/>
  <c r="K7"/>
  <c r="K8"/>
  <c r="K9"/>
  <c r="K10"/>
  <c r="K11"/>
  <c r="K2"/>
  <c r="J9"/>
  <c r="J8"/>
  <c r="J7"/>
  <c r="J6"/>
  <c r="J5"/>
  <c r="J11"/>
  <c r="J10"/>
  <c r="J4"/>
  <c r="J3"/>
  <c r="J2"/>
  <c r="I12"/>
  <c r="I3"/>
  <c r="I4"/>
  <c r="I5"/>
  <c r="I6"/>
  <c r="I7"/>
  <c r="I8"/>
  <c r="I9"/>
  <c r="I10"/>
  <c r="I11"/>
  <c r="I2"/>
  <c r="H12"/>
  <c r="H3"/>
  <c r="H4"/>
  <c r="H5"/>
  <c r="H6"/>
  <c r="H7"/>
  <c r="H8"/>
  <c r="H9"/>
  <c r="H10"/>
  <c r="H11"/>
  <c r="H2"/>
  <c r="G12"/>
  <c r="G3"/>
  <c r="G4"/>
  <c r="G5"/>
  <c r="G6"/>
  <c r="G7"/>
  <c r="G8"/>
  <c r="G9"/>
  <c r="G10"/>
  <c r="G11"/>
  <c r="G2"/>
  <c r="F12"/>
  <c r="F3"/>
  <c r="F4"/>
  <c r="F5"/>
  <c r="F6"/>
  <c r="F7"/>
  <c r="F8"/>
  <c r="F9"/>
  <c r="F10"/>
  <c r="F11"/>
  <c r="F2"/>
</calcChain>
</file>

<file path=xl/sharedStrings.xml><?xml version="1.0" encoding="utf-8"?>
<sst xmlns="http://schemas.openxmlformats.org/spreadsheetml/2006/main" count="32" uniqueCount="32">
  <si>
    <t>AÑO</t>
  </si>
  <si>
    <t>SUBTOTAL</t>
  </si>
  <si>
    <t>IVA</t>
  </si>
  <si>
    <t>RETE FUENTE</t>
  </si>
  <si>
    <t>TOTAL VENTAS</t>
  </si>
  <si>
    <t>TOTAL</t>
  </si>
  <si>
    <t>CANTIDAD BLOCK</t>
  </si>
  <si>
    <t>CANTIDAD BORRADORES</t>
  </si>
  <si>
    <t>CANTIDAD COLORES</t>
  </si>
  <si>
    <t>CANTIDAD LAPIZ</t>
  </si>
  <si>
    <t>TOTAL LAPIZ</t>
  </si>
  <si>
    <t>TOTAL BLOCK</t>
  </si>
  <si>
    <t>TOTAL BORRADORES</t>
  </si>
  <si>
    <t>TOTAL COLORES</t>
  </si>
  <si>
    <t>PRECIO UNITARIO BLOCK</t>
  </si>
  <si>
    <t>PRECIO UNITARIO BORRADORES</t>
  </si>
  <si>
    <t>PRECIO UNITARIO COLORES</t>
  </si>
  <si>
    <t>PRECIO UNITARIO LÁPIZ</t>
  </si>
  <si>
    <t>RETENCIÓN EN LA FUENTE</t>
  </si>
  <si>
    <t>IMPUESTO AL VALOR AGREGADO</t>
  </si>
  <si>
    <t>Cargos</t>
  </si>
  <si>
    <t>Salarios</t>
  </si>
  <si>
    <t>Gerente</t>
  </si>
  <si>
    <t>Secretaria</t>
  </si>
  <si>
    <t>Contador</t>
  </si>
  <si>
    <t>Vendedores</t>
  </si>
  <si>
    <t>Aseadores</t>
  </si>
  <si>
    <t>Empacadores</t>
  </si>
  <si>
    <t>Operarios</t>
  </si>
  <si>
    <t>GRÁFICO</t>
  </si>
  <si>
    <t>Seleccione los datos de la tabla y luego haga cli en insertar gráfico</t>
  </si>
  <si>
    <t>para darle forma a la gráfica haga clic en la pestaña presentación, en esta se encuentran las herramientas que nos permiten ordenar el gráfico</t>
  </si>
</sst>
</file>

<file path=xl/styles.xml><?xml version="1.0" encoding="utf-8"?>
<styleSheet xmlns="http://schemas.openxmlformats.org/spreadsheetml/2006/main">
  <numFmts count="5">
    <numFmt numFmtId="170" formatCode="_ &quot;$&quot;\ * #,##0.00_ ;_ &quot;$&quot;\ * \-#,##0.00_ ;_ &quot;$&quot;\ * &quot;-&quot;??_ ;_ @_ "/>
    <numFmt numFmtId="171" formatCode="_ * #,##0.00_ ;_ * \-#,##0.00_ ;_ * &quot;-&quot;??_ ;_ @_ "/>
    <numFmt numFmtId="183" formatCode="_ * #,##0_ ;_ * \-#,##0_ ;_ * &quot;-&quot;??_ ;_ @_ "/>
    <numFmt numFmtId="184" formatCode="0.0%"/>
    <numFmt numFmtId="187" formatCode="_ &quot;$&quot;\ * #,##0_ ;_ &quot;$&quot;\ * \-#,##0_ ;_ &quot;$&quot;\ * &quot;-&quot;??_ ;_ @_ "/>
  </numFmts>
  <fonts count="6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wrapText="1"/>
    </xf>
    <xf numFmtId="183" fontId="0" fillId="0" borderId="1" xfId="1" applyNumberFormat="1" applyFont="1" applyBorder="1"/>
    <xf numFmtId="183" fontId="0" fillId="0" borderId="2" xfId="1" applyNumberFormat="1" applyFont="1" applyBorder="1" applyAlignment="1">
      <alignment horizontal="right"/>
    </xf>
    <xf numFmtId="183" fontId="0" fillId="0" borderId="3" xfId="1" applyNumberFormat="1" applyFont="1" applyBorder="1" applyAlignment="1">
      <alignment horizontal="right"/>
    </xf>
    <xf numFmtId="183" fontId="0" fillId="0" borderId="4" xfId="1" applyNumberFormat="1" applyFont="1" applyBorder="1"/>
    <xf numFmtId="183" fontId="0" fillId="0" borderId="5" xfId="1" applyNumberFormat="1" applyFont="1" applyBorder="1"/>
    <xf numFmtId="183" fontId="0" fillId="0" borderId="0" xfId="0" applyNumberFormat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5" fillId="3" borderId="0" xfId="0" applyFont="1" applyFill="1"/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183" fontId="3" fillId="6" borderId="10" xfId="1" applyNumberFormat="1" applyFont="1" applyFill="1" applyBorder="1" applyAlignment="1">
      <alignment horizontal="right"/>
    </xf>
    <xf numFmtId="183" fontId="4" fillId="6" borderId="11" xfId="1" applyNumberFormat="1" applyFont="1" applyFill="1" applyBorder="1"/>
    <xf numFmtId="183" fontId="4" fillId="6" borderId="4" xfId="1" applyNumberFormat="1" applyFont="1" applyFill="1" applyBorder="1"/>
    <xf numFmtId="183" fontId="4" fillId="6" borderId="12" xfId="1" applyNumberFormat="1" applyFont="1" applyFill="1" applyBorder="1"/>
    <xf numFmtId="183" fontId="4" fillId="6" borderId="6" xfId="1" applyNumberFormat="1" applyFont="1" applyFill="1" applyBorder="1"/>
    <xf numFmtId="187" fontId="4" fillId="7" borderId="9" xfId="2" applyNumberFormat="1" applyFont="1" applyFill="1" applyBorder="1"/>
    <xf numFmtId="187" fontId="4" fillId="7" borderId="5" xfId="2" applyNumberFormat="1" applyFont="1" applyFill="1" applyBorder="1"/>
    <xf numFmtId="9" fontId="0" fillId="7" borderId="1" xfId="0" applyNumberFormat="1" applyFill="1" applyBorder="1"/>
    <xf numFmtId="184" fontId="0" fillId="7" borderId="4" xfId="0" applyNumberFormat="1" applyFill="1" applyBorder="1"/>
    <xf numFmtId="0" fontId="3" fillId="7" borderId="13" xfId="0" applyFont="1" applyFill="1" applyBorder="1" applyAlignment="1">
      <alignment horizontal="left"/>
    </xf>
    <xf numFmtId="0" fontId="3" fillId="7" borderId="14" xfId="0" applyFont="1" applyFill="1" applyBorder="1" applyAlignment="1">
      <alignment horizontal="left"/>
    </xf>
    <xf numFmtId="0" fontId="3" fillId="7" borderId="15" xfId="0" applyFont="1" applyFill="1" applyBorder="1" applyAlignment="1">
      <alignment horizontal="left"/>
    </xf>
    <xf numFmtId="0" fontId="3" fillId="7" borderId="16" xfId="0" applyFont="1" applyFill="1" applyBorder="1" applyAlignment="1">
      <alignment horizontal="left"/>
    </xf>
    <xf numFmtId="0" fontId="3" fillId="7" borderId="17" xfId="0" applyFont="1" applyFill="1" applyBorder="1" applyAlignment="1">
      <alignment horizontal="left"/>
    </xf>
    <xf numFmtId="0" fontId="3" fillId="7" borderId="11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5" fillId="4" borderId="0" xfId="0" applyFont="1" applyFill="1" applyAlignment="1">
      <alignment horizontal="center" wrapText="1"/>
    </xf>
    <xf numFmtId="0" fontId="0" fillId="4" borderId="0" xfId="0" applyFill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0" fillId="5" borderId="0" xfId="0" applyFill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8"/>
  <c:chart>
    <c:title>
      <c:tx>
        <c:rich>
          <a:bodyPr/>
          <a:lstStyle/>
          <a:p>
            <a:pPr>
              <a:defRPr/>
            </a:pPr>
            <a:r>
              <a:rPr lang="en-US"/>
              <a:t>GASTOS DE SALARIOS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gráfico!$B$2</c:f>
              <c:strCache>
                <c:ptCount val="1"/>
                <c:pt idx="0">
                  <c:v>Salarios</c:v>
                </c:pt>
              </c:strCache>
            </c:strRef>
          </c:tx>
          <c:cat>
            <c:strRef>
              <c:f>gráfico!$A$3:$A$9</c:f>
              <c:strCache>
                <c:ptCount val="7"/>
                <c:pt idx="0">
                  <c:v>Gerente</c:v>
                </c:pt>
                <c:pt idx="1">
                  <c:v>Secretaria</c:v>
                </c:pt>
                <c:pt idx="2">
                  <c:v>Contador</c:v>
                </c:pt>
                <c:pt idx="3">
                  <c:v>Vendedores</c:v>
                </c:pt>
                <c:pt idx="4">
                  <c:v>Aseadores</c:v>
                </c:pt>
                <c:pt idx="5">
                  <c:v>Empacadores</c:v>
                </c:pt>
                <c:pt idx="6">
                  <c:v>Operarios</c:v>
                </c:pt>
              </c:strCache>
            </c:strRef>
          </c:cat>
          <c:val>
            <c:numRef>
              <c:f>gráfico!$B$3:$B$9</c:f>
              <c:numCache>
                <c:formatCode>General</c:formatCode>
                <c:ptCount val="7"/>
                <c:pt idx="0">
                  <c:v>4000000</c:v>
                </c:pt>
                <c:pt idx="1">
                  <c:v>800000</c:v>
                </c:pt>
                <c:pt idx="2">
                  <c:v>2300000</c:v>
                </c:pt>
                <c:pt idx="3">
                  <c:v>800000</c:v>
                </c:pt>
                <c:pt idx="4">
                  <c:v>550000</c:v>
                </c:pt>
                <c:pt idx="5">
                  <c:v>650000</c:v>
                </c:pt>
                <c:pt idx="6">
                  <c:v>600000</c:v>
                </c:pt>
              </c:numCache>
            </c:numRef>
          </c:val>
        </c:ser>
        <c:dLbls/>
        <c:axId val="78653312"/>
        <c:axId val="78654848"/>
      </c:barChart>
      <c:catAx>
        <c:axId val="786533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CARGOS</a:t>
                </a:r>
              </a:p>
            </c:rich>
          </c:tx>
          <c:layout/>
        </c:title>
        <c:majorTickMark val="none"/>
        <c:tickLblPos val="nextTo"/>
        <c:crossAx val="78654848"/>
        <c:crosses val="autoZero"/>
        <c:auto val="1"/>
        <c:lblAlgn val="ctr"/>
        <c:lblOffset val="100"/>
      </c:catAx>
      <c:valAx>
        <c:axId val="78654848"/>
        <c:scaling>
          <c:orientation val="minMax"/>
        </c:scaling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SALARIOS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7865331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13</xdr:row>
      <xdr:rowOff>123825</xdr:rowOff>
    </xdr:from>
    <xdr:to>
      <xdr:col>16</xdr:col>
      <xdr:colOff>600075</xdr:colOff>
      <xdr:row>19</xdr:row>
      <xdr:rowOff>66675</xdr:rowOff>
    </xdr:to>
    <xdr:pic>
      <xdr:nvPicPr>
        <xdr:cNvPr id="30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12077" b="86189"/>
        <a:stretch>
          <a:fillRect/>
        </a:stretch>
      </xdr:blipFill>
      <xdr:spPr bwMode="auto">
        <a:xfrm>
          <a:off x="3724275" y="2571750"/>
          <a:ext cx="10229850" cy="923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857250</xdr:colOff>
      <xdr:row>20</xdr:row>
      <xdr:rowOff>104775</xdr:rowOff>
    </xdr:from>
    <xdr:to>
      <xdr:col>11</xdr:col>
      <xdr:colOff>19050</xdr:colOff>
      <xdr:row>40</xdr:row>
      <xdr:rowOff>66675</xdr:rowOff>
    </xdr:to>
    <xdr:pic>
      <xdr:nvPicPr>
        <xdr:cNvPr id="3075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19753" t="54349" r="53526" b="9782"/>
        <a:stretch>
          <a:fillRect/>
        </a:stretch>
      </xdr:blipFill>
      <xdr:spPr bwMode="auto">
        <a:xfrm>
          <a:off x="5248275" y="3705225"/>
          <a:ext cx="3876675" cy="3200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400050</xdr:colOff>
      <xdr:row>12</xdr:row>
      <xdr:rowOff>57150</xdr:rowOff>
    </xdr:from>
    <xdr:to>
      <xdr:col>18</xdr:col>
      <xdr:colOff>457200</xdr:colOff>
      <xdr:row>20</xdr:row>
      <xdr:rowOff>152400</xdr:rowOff>
    </xdr:to>
    <xdr:pic>
      <xdr:nvPicPr>
        <xdr:cNvPr id="103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18874" b="86087"/>
        <a:stretch>
          <a:fillRect/>
        </a:stretch>
      </xdr:blipFill>
      <xdr:spPr bwMode="auto">
        <a:xfrm>
          <a:off x="3543300" y="2000250"/>
          <a:ext cx="1148715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190501</xdr:colOff>
      <xdr:row>7</xdr:row>
      <xdr:rowOff>133349</xdr:rowOff>
    </xdr:from>
    <xdr:to>
      <xdr:col>12</xdr:col>
      <xdr:colOff>685804</xdr:colOff>
      <xdr:row>14</xdr:row>
      <xdr:rowOff>47628</xdr:rowOff>
    </xdr:to>
    <xdr:cxnSp macro="">
      <xdr:nvCxnSpPr>
        <xdr:cNvPr id="6" name="5 Conector recto de flecha"/>
        <xdr:cNvCxnSpPr/>
      </xdr:nvCxnSpPr>
      <xdr:spPr>
        <a:xfrm rot="10800000" flipV="1">
          <a:off x="9429751" y="1266824"/>
          <a:ext cx="1257303" cy="1047754"/>
        </a:xfrm>
        <a:prstGeom prst="straightConnector1">
          <a:avLst/>
        </a:prstGeom>
        <a:ln w="28575"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21</xdr:row>
      <xdr:rowOff>114299</xdr:rowOff>
    </xdr:from>
    <xdr:to>
      <xdr:col>8</xdr:col>
      <xdr:colOff>228599</xdr:colOff>
      <xdr:row>45</xdr:row>
      <xdr:rowOff>28575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M28"/>
  <sheetViews>
    <sheetView workbookViewId="0">
      <selection activeCell="O12" sqref="O12"/>
    </sheetView>
  </sheetViews>
  <sheetFormatPr defaultColWidth="11.42578125" defaultRowHeight="12.75"/>
  <cols>
    <col min="1" max="1" width="8.28515625" bestFit="1" customWidth="1"/>
    <col min="2" max="2" width="10.28515625" customWidth="1"/>
    <col min="3" max="3" width="14" bestFit="1" customWidth="1"/>
    <col min="4" max="5" width="10.85546875" customWidth="1"/>
    <col min="6" max="6" width="11.5703125" customWidth="1"/>
    <col min="7" max="8" width="14.28515625" customWidth="1"/>
    <col min="9" max="9" width="11.5703125" customWidth="1"/>
    <col min="10" max="10" width="16" customWidth="1"/>
    <col min="11" max="11" width="14.5703125" customWidth="1"/>
    <col min="12" max="12" width="11.85546875" customWidth="1"/>
    <col min="13" max="13" width="17.5703125" customWidth="1"/>
  </cols>
  <sheetData>
    <row r="1" spans="1:13" s="1" customFormat="1" ht="38.25">
      <c r="A1" s="11" t="s">
        <v>0</v>
      </c>
      <c r="B1" s="12" t="s">
        <v>6</v>
      </c>
      <c r="C1" s="12" t="s">
        <v>7</v>
      </c>
      <c r="D1" s="12" t="s">
        <v>8</v>
      </c>
      <c r="E1" s="12" t="s">
        <v>9</v>
      </c>
      <c r="F1" s="12" t="s">
        <v>11</v>
      </c>
      <c r="G1" s="12" t="s">
        <v>12</v>
      </c>
      <c r="H1" s="12" t="s">
        <v>13</v>
      </c>
      <c r="I1" s="12" t="s">
        <v>10</v>
      </c>
      <c r="J1" s="12" t="s">
        <v>1</v>
      </c>
      <c r="K1" s="12" t="s">
        <v>2</v>
      </c>
      <c r="L1" s="12" t="s">
        <v>3</v>
      </c>
      <c r="M1" s="13" t="s">
        <v>4</v>
      </c>
    </row>
    <row r="2" spans="1:13">
      <c r="A2" s="3">
        <v>1995</v>
      </c>
      <c r="B2" s="2">
        <v>35000</v>
      </c>
      <c r="C2" s="2">
        <v>42000</v>
      </c>
      <c r="D2" s="2">
        <v>49000</v>
      </c>
      <c r="E2" s="2">
        <v>28000</v>
      </c>
      <c r="F2" s="2">
        <f>PRODUCT(B2,D15)</f>
        <v>26250000</v>
      </c>
      <c r="G2" s="2">
        <f>PRODUCT(C2,D16)</f>
        <v>9240000</v>
      </c>
      <c r="H2" s="2">
        <f>PRODUCT(D2,D17)</f>
        <v>60760000</v>
      </c>
      <c r="I2" s="2">
        <f>PRODUCT(E2,D18)</f>
        <v>12600000</v>
      </c>
      <c r="J2" s="3">
        <f>SUM(F2:I2)</f>
        <v>108850000</v>
      </c>
      <c r="K2" s="2">
        <f>PRODUCT(J2,16%)</f>
        <v>17416000</v>
      </c>
      <c r="L2" s="2">
        <f>PRODUCT(J2,3.5%)</f>
        <v>3809750.0000000005</v>
      </c>
      <c r="M2" s="6">
        <f>(J2-K2+L2)</f>
        <v>95243750</v>
      </c>
    </row>
    <row r="3" spans="1:13">
      <c r="A3" s="3">
        <v>1996</v>
      </c>
      <c r="B3" s="2">
        <v>35000</v>
      </c>
      <c r="C3" s="2">
        <v>21000</v>
      </c>
      <c r="D3" s="2">
        <v>42000</v>
      </c>
      <c r="E3" s="2">
        <v>42000</v>
      </c>
      <c r="F3" s="2">
        <f t="shared" ref="F3:F11" si="0">PRODUCT(B3,D16)</f>
        <v>7700000</v>
      </c>
      <c r="G3" s="2">
        <f t="shared" ref="G3:G11" si="1">PRODUCT(C3,D17)</f>
        <v>26040000</v>
      </c>
      <c r="H3" s="2">
        <f t="shared" ref="H3:H11" si="2">PRODUCT(D3,D18)</f>
        <v>18900000</v>
      </c>
      <c r="I3" s="2">
        <f t="shared" ref="I3:I11" si="3">PRODUCT(E3,D19)</f>
        <v>6720</v>
      </c>
      <c r="J3" s="2">
        <f>SUM(F3:I3)</f>
        <v>52646720</v>
      </c>
      <c r="K3" s="2">
        <f t="shared" ref="K3:K12" si="4">PRODUCT(J3,16%)</f>
        <v>8423475.1999999993</v>
      </c>
      <c r="L3" s="2">
        <f t="shared" ref="L3:L11" si="5">PRODUCT(J3,3.5%)</f>
        <v>1842635.2000000002</v>
      </c>
      <c r="M3" s="6">
        <f t="shared" ref="M3:M11" si="6">(J3-K3+L3)</f>
        <v>46065880</v>
      </c>
    </row>
    <row r="4" spans="1:13">
      <c r="A4" s="3">
        <v>1997</v>
      </c>
      <c r="B4" s="2">
        <v>28000</v>
      </c>
      <c r="C4" s="2">
        <v>35000</v>
      </c>
      <c r="D4" s="2">
        <v>28000</v>
      </c>
      <c r="E4" s="2">
        <v>21000</v>
      </c>
      <c r="F4" s="2">
        <f t="shared" si="0"/>
        <v>34720000</v>
      </c>
      <c r="G4" s="2">
        <f t="shared" si="1"/>
        <v>15750000</v>
      </c>
      <c r="H4" s="2">
        <f t="shared" si="2"/>
        <v>4480</v>
      </c>
      <c r="I4" s="2">
        <f t="shared" si="3"/>
        <v>735.00000000000011</v>
      </c>
      <c r="J4" s="2">
        <f>SUM(F4:I4)</f>
        <v>50475215</v>
      </c>
      <c r="K4" s="2">
        <f t="shared" si="4"/>
        <v>8076034.4000000004</v>
      </c>
      <c r="L4" s="2">
        <f t="shared" si="5"/>
        <v>1766632.5250000001</v>
      </c>
      <c r="M4" s="6">
        <f t="shared" si="6"/>
        <v>44165813.125</v>
      </c>
    </row>
    <row r="5" spans="1:13">
      <c r="A5" s="3">
        <v>1998</v>
      </c>
      <c r="B5" s="2">
        <v>42000</v>
      </c>
      <c r="C5" s="2">
        <v>21000</v>
      </c>
      <c r="D5" s="2">
        <v>28000</v>
      </c>
      <c r="E5" s="2">
        <v>14000</v>
      </c>
      <c r="F5" s="2">
        <f t="shared" si="0"/>
        <v>18900000</v>
      </c>
      <c r="G5" s="2">
        <f t="shared" si="1"/>
        <v>3360</v>
      </c>
      <c r="H5" s="2">
        <f t="shared" si="2"/>
        <v>980.00000000000011</v>
      </c>
      <c r="I5" s="2">
        <f t="shared" si="3"/>
        <v>14000</v>
      </c>
      <c r="J5" s="2">
        <f>SUM(F5:I5)</f>
        <v>18918340</v>
      </c>
      <c r="K5" s="2">
        <f t="shared" si="4"/>
        <v>3026934.4</v>
      </c>
      <c r="L5" s="2">
        <f t="shared" si="5"/>
        <v>662141.9</v>
      </c>
      <c r="M5" s="6">
        <f t="shared" si="6"/>
        <v>16553547.5</v>
      </c>
    </row>
    <row r="6" spans="1:13">
      <c r="A6" s="3">
        <v>1999</v>
      </c>
      <c r="B6" s="2">
        <v>43750</v>
      </c>
      <c r="C6" s="2">
        <v>52500</v>
      </c>
      <c r="D6" s="2">
        <v>61250</v>
      </c>
      <c r="E6" s="2">
        <v>35000</v>
      </c>
      <c r="F6" s="2">
        <f t="shared" si="0"/>
        <v>7000</v>
      </c>
      <c r="G6" s="2">
        <f t="shared" si="1"/>
        <v>1837.5000000000002</v>
      </c>
      <c r="H6" s="2">
        <f t="shared" si="2"/>
        <v>61250</v>
      </c>
      <c r="I6" s="2">
        <f t="shared" si="3"/>
        <v>35000</v>
      </c>
      <c r="J6" s="2">
        <f>SUM(F6:I6)</f>
        <v>105087.5</v>
      </c>
      <c r="K6" s="2">
        <f t="shared" si="4"/>
        <v>16814</v>
      </c>
      <c r="L6" s="2">
        <f t="shared" si="5"/>
        <v>3678.0625000000005</v>
      </c>
      <c r="M6" s="6">
        <f t="shared" si="6"/>
        <v>91951.5625</v>
      </c>
    </row>
    <row r="7" spans="1:13">
      <c r="A7" s="3">
        <v>2000</v>
      </c>
      <c r="B7" s="2">
        <v>43750</v>
      </c>
      <c r="C7" s="2">
        <v>26250</v>
      </c>
      <c r="D7" s="2">
        <v>52500</v>
      </c>
      <c r="E7" s="2">
        <v>52500</v>
      </c>
      <c r="F7" s="2">
        <f t="shared" si="0"/>
        <v>1531.2500000000002</v>
      </c>
      <c r="G7" s="2">
        <f t="shared" si="1"/>
        <v>26250</v>
      </c>
      <c r="H7" s="2">
        <f t="shared" si="2"/>
        <v>52500</v>
      </c>
      <c r="I7" s="2">
        <f t="shared" si="3"/>
        <v>52500</v>
      </c>
      <c r="J7" s="2">
        <f>SUM(F7:I7)</f>
        <v>132781.25</v>
      </c>
      <c r="K7" s="2">
        <f t="shared" si="4"/>
        <v>21245</v>
      </c>
      <c r="L7" s="2">
        <f t="shared" si="5"/>
        <v>4647.34375</v>
      </c>
      <c r="M7" s="6">
        <f t="shared" si="6"/>
        <v>116183.59375</v>
      </c>
    </row>
    <row r="8" spans="1:13">
      <c r="A8" s="3">
        <v>2001</v>
      </c>
      <c r="B8" s="2">
        <v>35000</v>
      </c>
      <c r="C8" s="2">
        <v>43750</v>
      </c>
      <c r="D8" s="2">
        <v>35000</v>
      </c>
      <c r="E8" s="2">
        <v>26250</v>
      </c>
      <c r="F8" s="2">
        <f t="shared" si="0"/>
        <v>35000</v>
      </c>
      <c r="G8" s="2">
        <f t="shared" si="1"/>
        <v>43750</v>
      </c>
      <c r="H8" s="2">
        <f t="shared" si="2"/>
        <v>35000</v>
      </c>
      <c r="I8" s="2">
        <f t="shared" si="3"/>
        <v>26250</v>
      </c>
      <c r="J8" s="2">
        <f>SUM(F8:I8)</f>
        <v>140000</v>
      </c>
      <c r="K8" s="2">
        <f t="shared" si="4"/>
        <v>22400</v>
      </c>
      <c r="L8" s="2">
        <f t="shared" si="5"/>
        <v>4900.0000000000009</v>
      </c>
      <c r="M8" s="6">
        <f t="shared" si="6"/>
        <v>122500</v>
      </c>
    </row>
    <row r="9" spans="1:13">
      <c r="A9" s="3">
        <v>2002</v>
      </c>
      <c r="B9" s="2">
        <v>52500</v>
      </c>
      <c r="C9" s="2">
        <v>26250</v>
      </c>
      <c r="D9" s="2">
        <v>35000</v>
      </c>
      <c r="E9" s="2">
        <v>17500</v>
      </c>
      <c r="F9" s="2">
        <f t="shared" si="0"/>
        <v>52500</v>
      </c>
      <c r="G9" s="2">
        <f t="shared" si="1"/>
        <v>26250</v>
      </c>
      <c r="H9" s="2">
        <f t="shared" si="2"/>
        <v>35000</v>
      </c>
      <c r="I9" s="2">
        <f t="shared" si="3"/>
        <v>17500</v>
      </c>
      <c r="J9" s="2">
        <f>SUM(F9:I9)</f>
        <v>131250</v>
      </c>
      <c r="K9" s="2">
        <f t="shared" si="4"/>
        <v>21000</v>
      </c>
      <c r="L9" s="2">
        <f t="shared" si="5"/>
        <v>4593.75</v>
      </c>
      <c r="M9" s="6">
        <f t="shared" si="6"/>
        <v>114843.75</v>
      </c>
    </row>
    <row r="10" spans="1:13">
      <c r="A10" s="3">
        <v>2003</v>
      </c>
      <c r="B10" s="2">
        <v>54687.5</v>
      </c>
      <c r="C10" s="2">
        <v>65625</v>
      </c>
      <c r="D10" s="2">
        <v>76562.5</v>
      </c>
      <c r="E10" s="2">
        <v>43750</v>
      </c>
      <c r="F10" s="2">
        <f t="shared" si="0"/>
        <v>54687.5</v>
      </c>
      <c r="G10" s="2">
        <f t="shared" si="1"/>
        <v>65625</v>
      </c>
      <c r="H10" s="2">
        <f t="shared" si="2"/>
        <v>76562.5</v>
      </c>
      <c r="I10" s="2">
        <f t="shared" si="3"/>
        <v>43750</v>
      </c>
      <c r="J10" s="2">
        <f>SUM(F10:I10)</f>
        <v>240625</v>
      </c>
      <c r="K10" s="2">
        <f t="shared" si="4"/>
        <v>38500</v>
      </c>
      <c r="L10" s="2">
        <f t="shared" si="5"/>
        <v>8421.875</v>
      </c>
      <c r="M10" s="6">
        <f t="shared" si="6"/>
        <v>210546.875</v>
      </c>
    </row>
    <row r="11" spans="1:13" ht="13.5" thickBot="1">
      <c r="A11" s="4">
        <v>2004</v>
      </c>
      <c r="B11" s="5">
        <v>54687.5</v>
      </c>
      <c r="C11" s="5">
        <v>32812.5</v>
      </c>
      <c r="D11" s="5">
        <v>65625</v>
      </c>
      <c r="E11" s="5">
        <v>65625</v>
      </c>
      <c r="F11" s="2">
        <f t="shared" si="0"/>
        <v>54687.5</v>
      </c>
      <c r="G11" s="2">
        <f t="shared" si="1"/>
        <v>32812.5</v>
      </c>
      <c r="H11" s="2">
        <f t="shared" si="2"/>
        <v>65625</v>
      </c>
      <c r="I11" s="2">
        <f t="shared" si="3"/>
        <v>65625</v>
      </c>
      <c r="J11" s="5">
        <f>SUM(F11:I11)</f>
        <v>218750</v>
      </c>
      <c r="K11" s="2">
        <f t="shared" si="4"/>
        <v>35000</v>
      </c>
      <c r="L11" s="2">
        <f t="shared" si="5"/>
        <v>7656.2500000000009</v>
      </c>
      <c r="M11" s="6">
        <f t="shared" si="6"/>
        <v>191406.25</v>
      </c>
    </row>
    <row r="12" spans="1:13" ht="13.5" thickBot="1">
      <c r="A12" s="14" t="s">
        <v>5</v>
      </c>
      <c r="B12" s="15"/>
      <c r="C12" s="16"/>
      <c r="D12" s="16"/>
      <c r="E12" s="16"/>
      <c r="F12" s="17">
        <f>SUM(F2:F11)</f>
        <v>87775406.25</v>
      </c>
      <c r="G12" s="16">
        <f>SUM(G2:G11)</f>
        <v>51229885</v>
      </c>
      <c r="H12" s="16">
        <f>SUM(H2:H11)</f>
        <v>79991397.5</v>
      </c>
      <c r="I12" s="16">
        <f>SUM(I2:I11)</f>
        <v>12862080</v>
      </c>
      <c r="J12" s="16">
        <f>SUM(J2:J11)</f>
        <v>231858768.75</v>
      </c>
      <c r="K12" s="16">
        <f t="shared" si="4"/>
        <v>37097403</v>
      </c>
      <c r="L12" s="16">
        <f>SUM(L2:L11)</f>
        <v>8115056.9062500019</v>
      </c>
      <c r="M12" s="18">
        <f>SUM(M2:M11)</f>
        <v>202876422.65625</v>
      </c>
    </row>
    <row r="14" spans="1:13" ht="13.5" thickBot="1"/>
    <row r="15" spans="1:13">
      <c r="A15" s="29" t="s">
        <v>14</v>
      </c>
      <c r="B15" s="30"/>
      <c r="C15" s="30"/>
      <c r="D15" s="19">
        <v>750</v>
      </c>
    </row>
    <row r="16" spans="1:13">
      <c r="A16" s="31" t="s">
        <v>15</v>
      </c>
      <c r="B16" s="32"/>
      <c r="C16" s="32"/>
      <c r="D16" s="20">
        <v>220</v>
      </c>
    </row>
    <row r="17" spans="1:6">
      <c r="A17" s="31" t="s">
        <v>16</v>
      </c>
      <c r="B17" s="32"/>
      <c r="C17" s="32"/>
      <c r="D17" s="20">
        <v>1240</v>
      </c>
    </row>
    <row r="18" spans="1:6">
      <c r="A18" s="31" t="s">
        <v>17</v>
      </c>
      <c r="B18" s="32"/>
      <c r="C18" s="32"/>
      <c r="D18" s="20">
        <v>450</v>
      </c>
    </row>
    <row r="19" spans="1:6">
      <c r="A19" s="23" t="s">
        <v>19</v>
      </c>
      <c r="B19" s="24"/>
      <c r="C19" s="25"/>
      <c r="D19" s="21">
        <v>0.16</v>
      </c>
    </row>
    <row r="20" spans="1:6" ht="13.5" thickBot="1">
      <c r="A20" s="26" t="s">
        <v>18</v>
      </c>
      <c r="B20" s="27"/>
      <c r="C20" s="28"/>
      <c r="D20" s="22">
        <v>3.5000000000000003E-2</v>
      </c>
    </row>
    <row r="23" spans="1:6">
      <c r="D23" s="7"/>
      <c r="E23" s="7"/>
      <c r="F23" s="7"/>
    </row>
    <row r="24" spans="1:6">
      <c r="A24" s="7"/>
      <c r="B24" s="7"/>
      <c r="C24" s="7"/>
      <c r="D24" s="7"/>
    </row>
    <row r="25" spans="1:6">
      <c r="A25" s="7"/>
      <c r="D25" s="7"/>
    </row>
    <row r="26" spans="1:6">
      <c r="A26" s="7"/>
      <c r="D26" s="7"/>
    </row>
    <row r="27" spans="1:6">
      <c r="A27" s="7"/>
    </row>
    <row r="28" spans="1:6">
      <c r="A28" s="7"/>
    </row>
  </sheetData>
  <mergeCells count="6">
    <mergeCell ref="A19:C19"/>
    <mergeCell ref="A20:C20"/>
    <mergeCell ref="A15:C15"/>
    <mergeCell ref="A16:C16"/>
    <mergeCell ref="A17:C17"/>
    <mergeCell ref="A18:C18"/>
  </mergeCells>
  <phoneticPr fontId="2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2:M9"/>
  <sheetViews>
    <sheetView tabSelected="1" topLeftCell="A13" workbookViewId="0">
      <selection activeCell="K35" sqref="K35"/>
    </sheetView>
  </sheetViews>
  <sheetFormatPr defaultColWidth="11.42578125" defaultRowHeight="12.75"/>
  <cols>
    <col min="1" max="1" width="18.7109375" customWidth="1"/>
    <col min="2" max="2" width="17" customWidth="1"/>
  </cols>
  <sheetData>
    <row r="2" spans="1:13">
      <c r="A2" s="8" t="s">
        <v>20</v>
      </c>
      <c r="B2" s="8" t="s">
        <v>21</v>
      </c>
    </row>
    <row r="3" spans="1:13">
      <c r="A3" s="9" t="s">
        <v>22</v>
      </c>
      <c r="B3" s="9">
        <v>4000000</v>
      </c>
      <c r="E3" s="10" t="s">
        <v>29</v>
      </c>
      <c r="F3" s="33" t="s">
        <v>30</v>
      </c>
      <c r="G3" s="34"/>
      <c r="H3" s="34"/>
      <c r="I3" s="34"/>
    </row>
    <row r="4" spans="1:13">
      <c r="A4" s="9" t="s">
        <v>23</v>
      </c>
      <c r="B4" s="9">
        <v>800000</v>
      </c>
      <c r="F4" s="34"/>
      <c r="G4" s="34"/>
      <c r="H4" s="34"/>
      <c r="I4" s="34"/>
    </row>
    <row r="5" spans="1:13">
      <c r="A5" s="9" t="s">
        <v>24</v>
      </c>
      <c r="B5" s="9">
        <v>2300000</v>
      </c>
      <c r="F5" s="34"/>
      <c r="G5" s="34"/>
      <c r="H5" s="34"/>
      <c r="I5" s="34"/>
      <c r="J5" s="35" t="s">
        <v>31</v>
      </c>
      <c r="K5" s="36"/>
      <c r="L5" s="36"/>
      <c r="M5" s="36"/>
    </row>
    <row r="6" spans="1:13">
      <c r="A6" s="9" t="s">
        <v>25</v>
      </c>
      <c r="B6" s="9">
        <v>800000</v>
      </c>
      <c r="J6" s="36"/>
      <c r="K6" s="36"/>
      <c r="L6" s="36"/>
      <c r="M6" s="36"/>
    </row>
    <row r="7" spans="1:13">
      <c r="A7" s="9" t="s">
        <v>26</v>
      </c>
      <c r="B7" s="9">
        <v>550000</v>
      </c>
      <c r="J7" s="36"/>
      <c r="K7" s="36"/>
      <c r="L7" s="36"/>
      <c r="M7" s="36"/>
    </row>
    <row r="8" spans="1:13">
      <c r="A8" s="9" t="s">
        <v>27</v>
      </c>
      <c r="B8" s="9">
        <v>650000</v>
      </c>
      <c r="J8" s="36"/>
      <c r="K8" s="36"/>
      <c r="L8" s="36"/>
      <c r="M8" s="36"/>
    </row>
    <row r="9" spans="1:13">
      <c r="A9" s="9" t="s">
        <v>28</v>
      </c>
      <c r="B9" s="9">
        <v>600000</v>
      </c>
    </row>
  </sheetData>
  <mergeCells count="2">
    <mergeCell ref="F3:I5"/>
    <mergeCell ref="J5:M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funciones</vt:lpstr>
      <vt:lpstr>gráfico</vt:lpstr>
    </vt:vector>
  </TitlesOfParts>
  <Company>COMFAMA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edu574</dc:creator>
  <cp:lastModifiedBy>s3-estud2</cp:lastModifiedBy>
  <dcterms:created xsi:type="dcterms:W3CDTF">2005-02-25T14:03:34Z</dcterms:created>
  <dcterms:modified xsi:type="dcterms:W3CDTF">2011-06-02T21:06:15Z</dcterms:modified>
</cp:coreProperties>
</file>